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k\Documents\vzorové dokumenty\BenefModule Excel\v2023v2\"/>
    </mc:Choice>
  </mc:AlternateContent>
  <xr:revisionPtr revIDLastSave="0" documentId="13_ncr:1_{E2F226CB-943D-4595-A375-D51F0E0D4E0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C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B7" i="1"/>
  <c r="C48" i="1" s="1"/>
  <c r="A21" i="1" l="1"/>
  <c r="B23" i="1"/>
  <c r="B25" i="1" l="1"/>
  <c r="B29" i="1"/>
  <c r="B31" i="1" s="1"/>
</calcChain>
</file>

<file path=xl/sharedStrings.xml><?xml version="1.0" encoding="utf-8"?>
<sst xmlns="http://schemas.openxmlformats.org/spreadsheetml/2006/main" count="72" uniqueCount="65">
  <si>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</si>
  <si>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</si>
  <si>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</si>
  <si>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</si>
  <si>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</si>
  <si>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</si>
  <si>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</si>
  <si>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</si>
  <si>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</si>
  <si>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</si>
  <si>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</si>
  <si>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</si>
  <si>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</si>
  <si>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</si>
  <si>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</si>
  <si>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</si>
  <si>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</si>
  <si>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</si>
  <si>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</si>
  <si>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</si>
  <si>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</si>
  <si>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Mobilita žiakov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</si>
  <si>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</si>
  <si>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</si>
  <si>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</si>
  <si>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</si>
  <si>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</si>
  <si>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</si>
  <si>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</si>
  <si>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</si>
  <si>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</si>
  <si>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</si>
  <si>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</si>
  <si>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</si>
  <si>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</si>
  <si>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</si>
  <si>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</si>
  <si>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</si>
  <si>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</si>
  <si>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</si>
  <si>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</si>
  <si>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</si>
  <si>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</si>
  <si>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</si>
  <si>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</si>
  <si>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</si>
  <si>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</si>
  <si>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</si>
  <si>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</si>
  <si>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</si>
  <si>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</si>
  <si>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</si>
  <si>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</si>
  <si>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</si>
  <si>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</si>
  <si>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</si>
  <si>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</si>
  <si>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Kalkulačka pre výpočet grantu na mobilitu - SCH</t>
  </si>
  <si>
    <t>RS verzia 1.1</t>
  </si>
  <si>
    <t>výzva 2023
KA121 + KA122</t>
  </si>
  <si>
    <t>10 - 99 km</t>
  </si>
  <si>
    <t>Typ mobility - Kurzy a odborná príprava?</t>
  </si>
  <si>
    <t>Áno</t>
  </si>
  <si>
    <t>Grant - Poplatky za kurzy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</si>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</sst>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9"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961293</xdr:colOff>
      <xdr:row>1</xdr:row>
      <xdr:rowOff>175845</xdr:rowOff>
    </xdr:from>
    <xdr:to>
      <xdr:col>0</xdr:col>
      <xdr:colOff>2580543</xdr:colOff>
      <xdr:row>1</xdr:row>
      <xdr:rowOff>480645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E73F9B1-BC19-48EB-8B99-D1829FF58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293" y="357553"/>
          <a:ext cx="16192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8"/>
  <sheetViews>
    <sheetView tabSelected="1" zoomScaleNormal="100" workbookViewId="0">
      <selection activeCell="B27" sqref="B27"/>
    </sheetView>
  </sheetViews>
  <sheetFormatPr defaultColWidth="0" defaultRowHeight="14.4" customHeight="1" zeroHeight="1"/>
  <cols>
    <col min="1" max="1" width="50.77734375" style="1" customWidth="1"/>
    <col min="2" max="2" width="35.77734375" style="1" customWidth="1"/>
    <col min="3" max="3" width="10.44140625" style="1" hidden="1" customWidth="1"/>
    <col min="4" max="4" width="45.44140625" style="1" hidden="1" customWidth="1"/>
    <col min="5" max="5" width="10.21875" style="1" hidden="1" customWidth="1"/>
    <col min="6" max="6" width="7.5546875" style="1" hidden="1" customWidth="1"/>
    <col min="7" max="7" width="9.21875" style="1" hidden="1" customWidth="1"/>
    <col min="8" max="8" width="10.5546875" style="1" hidden="1" customWidth="1"/>
    <col min="9" max="9" width="9.44140625" style="1" hidden="1" customWidth="1"/>
    <col min="10" max="10" width="9" style="1" hidden="1" customWidth="1"/>
    <col min="11" max="11" width="18.5546875" style="1" hidden="1" customWidth="1"/>
    <col min="12" max="12" width="6.33203125" style="1" hidden="1" customWidth="1"/>
    <col min="13" max="16384" width="8.88671875" style="1" hidden="1"/>
  </cols>
  <sheetData>
    <row r="1" spans="1:2">
      <c r="A1" s="15" t="s">
        <v>57</v>
      </c>
      <c r="B1" s="15"/>
    </row>
    <row r="2" spans="1:2" ht="54.6" customHeight="1">
      <c r="A2" s="2" t="s">
        <v>58</v>
      </c>
      <c r="B2" s="3" t="s">
        <v>59</v>
      </c>
    </row>
    <row r="3" spans="1:2" ht="15" customHeight="1">
      <c r="A3" s="4" t="s">
        <v>0</v>
      </c>
      <c r="B3" s="5" t="s">
        <v>15</v>
      </c>
    </row>
    <row r="4" spans="1:2" s="6" customFormat="1" ht="1.5" customHeight="1"/>
    <row r="5" spans="1:2" ht="15" customHeight="1">
      <c r="A5" s="4" t="s">
        <v>2</v>
      </c>
      <c r="B5" s="5" t="s">
        <v>3</v>
      </c>
    </row>
    <row r="6" spans="1:2" s="6" customFormat="1" ht="1.5" customHeight="1"/>
    <row r="7" spans="1:2" ht="30" customHeight="1">
      <c r="A7" s="7" t="s">
        <v>4</v>
      </c>
      <c r="B7" s="8">
        <f>IF(B5=B47,VLOOKUP(B3,$B$39:$D$45,2,FALSE),VLOOKUP(B3,$B$39:$D$45,3,FALSE))</f>
        <v>180</v>
      </c>
    </row>
    <row r="8" spans="1:2" s="6" customFormat="1" ht="1.5" customHeight="1"/>
    <row r="9" spans="1:2" ht="15" customHeight="1">
      <c r="A9" s="4" t="s">
        <v>5</v>
      </c>
      <c r="B9" s="5" t="s">
        <v>6</v>
      </c>
    </row>
    <row r="10" spans="1:2" s="6" customFormat="1" ht="1.5" customHeight="1"/>
    <row r="11" spans="1:2" ht="15" customHeight="1">
      <c r="A11" s="4" t="s">
        <v>7</v>
      </c>
      <c r="B11" s="5" t="s">
        <v>8</v>
      </c>
    </row>
    <row r="12" spans="1:2" s="6" customFormat="1" ht="1.5" customHeight="1"/>
    <row r="13" spans="1:2" ht="30" customHeight="1">
      <c r="A13" s="14" t="s">
        <v>53</v>
      </c>
      <c r="B13" s="8">
        <f>IF(B9=B50,VLOOKUP(B11,B53:F85,2,FALSE),VLOOKUP(B11,B53:F85,3,FALSE))</f>
        <v>140</v>
      </c>
    </row>
    <row r="14" spans="1:2" s="6" customFormat="1" ht="1.5" customHeight="1"/>
    <row r="15" spans="1:2" ht="30" customHeight="1">
      <c r="A15" s="14" t="s">
        <v>54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9</v>
      </c>
      <c r="B17" s="10">
        <v>45170</v>
      </c>
    </row>
    <row r="18" spans="1:2" s="6" customFormat="1" ht="1.5" customHeight="1"/>
    <row r="19" spans="1:2" ht="15" customHeight="1">
      <c r="A19" s="4" t="s">
        <v>10</v>
      </c>
      <c r="B19" s="10">
        <v>45174</v>
      </c>
    </row>
    <row r="20" spans="1:2" s="6" customFormat="1" ht="1.5" customHeight="1"/>
    <row r="21" spans="1:2" ht="15" customHeight="1">
      <c r="A21" s="4" t="str">
        <f>"Dni na cestu "&amp;C48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11</v>
      </c>
      <c r="B23" s="11">
        <f>IF(AND(C48="(0-2)",B21&gt;2),"NESPRÁVNE DNI
NA CESTU!",B19-B17+B21+1)</f>
        <v>5</v>
      </c>
    </row>
    <row r="24" spans="1:2" s="6" customFormat="1" ht="1.5" customHeight="1"/>
    <row r="25" spans="1:2" ht="30" customHeight="1">
      <c r="A25" s="7" t="s">
        <v>12</v>
      </c>
      <c r="B25" s="8">
        <f>IF(B13="NESPRÁVNY ÚDAJ!","NESPRÁVNE ÚDAJE!",IF(B23="NESPRÁVNE DNI
NA CESTU!","NESPRÁVNE DNI
NA CESTU!",IF(B23&lt;15,B23*B13,(14*B13)+((B23-14)*ROUND(0.7*B13,0)))))</f>
        <v>700</v>
      </c>
    </row>
    <row r="26" spans="1:2" s="6" customFormat="1" ht="1.5" customHeight="1"/>
    <row r="27" spans="1:2" ht="15" customHeight="1">
      <c r="A27" s="4" t="s">
        <v>61</v>
      </c>
      <c r="B27" s="5" t="s">
        <v>64</v>
      </c>
    </row>
    <row r="28" spans="1:2" s="6" customFormat="1" ht="1.5" customHeight="1"/>
    <row r="29" spans="1:2" ht="30" customHeight="1">
      <c r="A29" s="7" t="s">
        <v>63</v>
      </c>
      <c r="B29" s="9" t="str">
        <f>IF(OR(B9=B51,B27=B88),"-",IF((80*(B23-B21))&gt;800,800,80*(B23-B21)))</f>
        <v>-</v>
      </c>
    </row>
    <row r="30" spans="1:2" s="6" customFormat="1" ht="1.5" customHeight="1"/>
    <row r="31" spans="1:2" ht="30" customHeight="1">
      <c r="A31" s="12" t="s">
        <v>13</v>
      </c>
      <c r="B31" s="13">
        <f>IF(B25="NESPRÁVNE ÚDAJE!","NESPRÁVNE ÚDAJE!",IF(B7="ZELENÉ CESTOVNÉ PRE PÁSMO NEEXISTUJE!","ZELENÉ CESTOVNÉ PRE PÁSMO NEEXISTUJE!",IF(B23="NESPRÁVNE DNI
NA CESTU!","NESPRÁVNE DNI
NA CESTU!",B25+B7+IF(B29="-",0,B29))))</f>
        <v>880</v>
      </c>
    </row>
    <row r="39" spans="2:4" hidden="1">
      <c r="B39" s="1" t="s">
        <v>60</v>
      </c>
      <c r="C39" s="1">
        <v>23</v>
      </c>
      <c r="D39" s="1" t="s">
        <v>14</v>
      </c>
    </row>
    <row r="40" spans="2:4" hidden="1">
      <c r="B40" s="1" t="s">
        <v>15</v>
      </c>
      <c r="C40" s="1">
        <v>180</v>
      </c>
      <c r="D40" s="1">
        <v>210</v>
      </c>
    </row>
    <row r="41" spans="2:4" hidden="1">
      <c r="B41" s="1" t="s">
        <v>1</v>
      </c>
      <c r="C41" s="1">
        <v>275</v>
      </c>
      <c r="D41" s="1">
        <v>320</v>
      </c>
    </row>
    <row r="42" spans="2:4" hidden="1">
      <c r="B42" s="1" t="s">
        <v>16</v>
      </c>
      <c r="C42" s="1">
        <v>360</v>
      </c>
      <c r="D42" s="1">
        <v>410</v>
      </c>
    </row>
    <row r="43" spans="2:4" hidden="1">
      <c r="B43" s="1" t="s">
        <v>17</v>
      </c>
      <c r="C43" s="1">
        <v>530</v>
      </c>
      <c r="D43" s="1">
        <v>610</v>
      </c>
    </row>
    <row r="44" spans="2:4" hidden="1">
      <c r="B44" s="1" t="s">
        <v>18</v>
      </c>
      <c r="C44" s="1">
        <v>820</v>
      </c>
      <c r="D44" s="1" t="s">
        <v>14</v>
      </c>
    </row>
    <row r="45" spans="2:4" hidden="1">
      <c r="B45" s="1" t="s">
        <v>19</v>
      </c>
      <c r="C45" s="1">
        <v>1500</v>
      </c>
      <c r="D45" s="1" t="s">
        <v>14</v>
      </c>
    </row>
    <row r="47" spans="2:4" hidden="1">
      <c r="B47" s="1" t="s">
        <v>3</v>
      </c>
    </row>
    <row r="48" spans="2:4" hidden="1">
      <c r="B48" s="1" t="s">
        <v>20</v>
      </c>
      <c r="C48" s="1" t="str">
        <f>IF(B7="ZELENÉ CESTOVNÉ PRE PÁSMO NEEXISTUJE!","(0-2)",IF(B5=B47,"(0-2)","(0-6)"))</f>
        <v>(0-2)</v>
      </c>
    </row>
    <row r="50" spans="2:4" hidden="1">
      <c r="B50" s="1" t="s">
        <v>6</v>
      </c>
    </row>
    <row r="51" spans="2:4" hidden="1">
      <c r="B51" s="1" t="s">
        <v>21</v>
      </c>
    </row>
    <row r="53" spans="2:4" hidden="1">
      <c r="B53" s="1" t="s">
        <v>22</v>
      </c>
      <c r="C53" s="1">
        <v>160</v>
      </c>
      <c r="D53" s="1">
        <v>70</v>
      </c>
    </row>
    <row r="54" spans="2:4" hidden="1">
      <c r="B54" s="1" t="s">
        <v>23</v>
      </c>
      <c r="C54" s="1">
        <v>140</v>
      </c>
      <c r="D54" s="1">
        <v>60</v>
      </c>
    </row>
    <row r="55" spans="2:4" hidden="1">
      <c r="B55" s="1" t="s">
        <v>24</v>
      </c>
      <c r="C55" s="1">
        <v>160</v>
      </c>
      <c r="D55" s="1">
        <v>70</v>
      </c>
    </row>
    <row r="56" spans="2:4" hidden="1">
      <c r="B56" s="1" t="s">
        <v>8</v>
      </c>
      <c r="C56" s="1">
        <v>140</v>
      </c>
      <c r="D56" s="1">
        <v>60</v>
      </c>
    </row>
    <row r="57" spans="2:4" hidden="1">
      <c r="B57" s="1" t="s">
        <v>25</v>
      </c>
      <c r="C57" s="1">
        <v>180</v>
      </c>
      <c r="D57" s="1">
        <v>80</v>
      </c>
    </row>
    <row r="58" spans="2:4" hidden="1">
      <c r="B58" s="1" t="s">
        <v>26</v>
      </c>
      <c r="C58" s="1">
        <v>140</v>
      </c>
      <c r="D58" s="1">
        <v>60</v>
      </c>
    </row>
    <row r="59" spans="2:4" hidden="1">
      <c r="B59" s="1" t="s">
        <v>27</v>
      </c>
      <c r="C59" s="1">
        <v>180</v>
      </c>
      <c r="D59" s="1">
        <v>80</v>
      </c>
    </row>
    <row r="60" spans="2:4" hidden="1">
      <c r="B60" s="1" t="s">
        <v>28</v>
      </c>
      <c r="C60" s="1">
        <v>160</v>
      </c>
      <c r="D60" s="1">
        <v>70</v>
      </c>
    </row>
    <row r="61" spans="2:4" hidden="1">
      <c r="B61" s="1" t="s">
        <v>29</v>
      </c>
      <c r="C61" s="1">
        <v>160</v>
      </c>
      <c r="D61" s="1">
        <v>70</v>
      </c>
    </row>
    <row r="62" spans="2:4" hidden="1">
      <c r="B62" s="1" t="s">
        <v>30</v>
      </c>
      <c r="C62" s="1">
        <v>160</v>
      </c>
      <c r="D62" s="1">
        <v>70</v>
      </c>
    </row>
    <row r="63" spans="2:4" hidden="1">
      <c r="B63" s="1" t="s">
        <v>31</v>
      </c>
      <c r="C63" s="1">
        <v>140</v>
      </c>
      <c r="D63" s="1">
        <v>60</v>
      </c>
    </row>
    <row r="64" spans="2:4" hidden="1">
      <c r="B64" s="1" t="s">
        <v>32</v>
      </c>
      <c r="C64" s="1">
        <v>180</v>
      </c>
      <c r="D64" s="1">
        <v>80</v>
      </c>
    </row>
    <row r="65" spans="2:4" hidden="1">
      <c r="B65" s="1" t="s">
        <v>33</v>
      </c>
      <c r="C65" s="1">
        <v>180</v>
      </c>
      <c r="D65" s="1">
        <v>80</v>
      </c>
    </row>
    <row r="66" spans="2:4" hidden="1">
      <c r="B66" s="1" t="s">
        <v>34</v>
      </c>
      <c r="C66" s="1">
        <v>180</v>
      </c>
      <c r="D66" s="1">
        <v>80</v>
      </c>
    </row>
    <row r="67" spans="2:4" hidden="1">
      <c r="B67" s="1" t="s">
        <v>35</v>
      </c>
      <c r="C67" s="1">
        <v>140</v>
      </c>
      <c r="D67" s="1">
        <v>60</v>
      </c>
    </row>
    <row r="68" spans="2:4" hidden="1">
      <c r="B68" s="1" t="s">
        <v>36</v>
      </c>
      <c r="C68" s="1">
        <v>140</v>
      </c>
      <c r="D68" s="1">
        <v>60</v>
      </c>
    </row>
    <row r="69" spans="2:4" hidden="1">
      <c r="B69" s="1" t="s">
        <v>37</v>
      </c>
      <c r="C69" s="1">
        <v>180</v>
      </c>
      <c r="D69" s="1">
        <v>80</v>
      </c>
    </row>
    <row r="70" spans="2:4" hidden="1">
      <c r="B70" s="1" t="s">
        <v>38</v>
      </c>
      <c r="C70" s="1">
        <v>140</v>
      </c>
      <c r="D70" s="1">
        <v>60</v>
      </c>
    </row>
    <row r="71" spans="2:4" hidden="1">
      <c r="B71" s="1" t="s">
        <v>39</v>
      </c>
      <c r="C71" s="1">
        <v>160</v>
      </c>
      <c r="D71" s="1">
        <v>70</v>
      </c>
    </row>
    <row r="72" spans="2:4" hidden="1">
      <c r="B72" s="1" t="s">
        <v>40</v>
      </c>
      <c r="C72" s="1">
        <v>160</v>
      </c>
      <c r="D72" s="1">
        <v>70</v>
      </c>
    </row>
    <row r="73" spans="2:4" hidden="1">
      <c r="B73" s="1" t="s">
        <v>41</v>
      </c>
      <c r="C73" s="1">
        <v>180</v>
      </c>
      <c r="D73" s="1">
        <v>80</v>
      </c>
    </row>
    <row r="74" spans="2:4" hidden="1">
      <c r="B74" s="1" t="s">
        <v>42</v>
      </c>
      <c r="C74" s="1">
        <v>140</v>
      </c>
      <c r="D74" s="1">
        <v>60</v>
      </c>
    </row>
    <row r="75" spans="2:4" hidden="1">
      <c r="B75" s="1" t="s">
        <v>43</v>
      </c>
      <c r="C75" s="1">
        <v>160</v>
      </c>
      <c r="D75" s="1">
        <v>70</v>
      </c>
    </row>
    <row r="76" spans="2:4" hidden="1">
      <c r="B76" s="1" t="s">
        <v>44</v>
      </c>
      <c r="C76" s="1">
        <v>160</v>
      </c>
      <c r="D76" s="1">
        <v>70</v>
      </c>
    </row>
    <row r="77" spans="2:4" hidden="1">
      <c r="B77" s="1" t="s">
        <v>45</v>
      </c>
      <c r="C77" s="1">
        <v>140</v>
      </c>
      <c r="D77" s="1">
        <v>60</v>
      </c>
    </row>
    <row r="78" spans="2:4" hidden="1">
      <c r="B78" s="1" t="s">
        <v>46</v>
      </c>
      <c r="C78" s="1">
        <v>140</v>
      </c>
      <c r="D78" s="1">
        <v>60</v>
      </c>
    </row>
    <row r="79" spans="2:4" hidden="1">
      <c r="B79" s="1" t="s">
        <v>55</v>
      </c>
      <c r="C79" s="1">
        <v>140</v>
      </c>
      <c r="D79" s="1" t="s">
        <v>56</v>
      </c>
    </row>
    <row r="80" spans="2:4" hidden="1">
      <c r="B80" s="1" t="s">
        <v>47</v>
      </c>
      <c r="C80" s="1">
        <v>140</v>
      </c>
      <c r="D80" s="1">
        <v>60</v>
      </c>
    </row>
    <row r="81" spans="2:4" hidden="1">
      <c r="B81" s="1" t="s">
        <v>48</v>
      </c>
      <c r="C81" s="1">
        <v>140</v>
      </c>
      <c r="D81" s="1">
        <v>60</v>
      </c>
    </row>
    <row r="82" spans="2:4" hidden="1">
      <c r="B82" s="1" t="s">
        <v>49</v>
      </c>
      <c r="C82" s="1">
        <v>160</v>
      </c>
      <c r="D82" s="1">
        <v>70</v>
      </c>
    </row>
    <row r="83" spans="2:4" hidden="1">
      <c r="B83" s="1" t="s">
        <v>50</v>
      </c>
      <c r="C83" s="1">
        <v>180</v>
      </c>
      <c r="D83" s="1">
        <v>80</v>
      </c>
    </row>
    <row r="84" spans="2:4" hidden="1">
      <c r="B84" s="1" t="s">
        <v>51</v>
      </c>
      <c r="C84" s="1">
        <v>160</v>
      </c>
      <c r="D84" s="1">
        <v>70</v>
      </c>
    </row>
    <row r="85" spans="2:4" hidden="1">
      <c r="B85" s="1" t="s">
        <v>52</v>
      </c>
      <c r="C85" s="1">
        <v>140</v>
      </c>
      <c r="D85" s="1">
        <v>60</v>
      </c>
    </row>
    <row r="87" spans="2:4" ht="14.4" hidden="1" customHeight="1">
      <c r="B87" s="1" t="s">
        <v>62</v>
      </c>
    </row>
    <row r="88" spans="2:4" ht="14.4" hidden="1" customHeight="1">
      <c r="B88" s="1" t="s">
        <v>64</v>
      </c>
    </row>
  </sheetData>
  <sheetProtection sheet="1" objects="1" scenarios="1" selectLockedCells="1"/>
  <mergeCells count="1">
    <mergeCell ref="A1:B1"/>
  </mergeCells>
  <conditionalFormatting sqref="B7">
    <cfRule type="containsText" dxfId="8" priority="7" operator="containsText" text="ZELENÉ CESTOVNÉ">
      <formula>NOT(ISERROR(SEARCH("ZELENÉ CESTOVNÉ",B7)))</formula>
    </cfRule>
  </conditionalFormatting>
  <conditionalFormatting sqref="B13">
    <cfRule type="containsText" dxfId="7" priority="5" operator="containsText" text="NESPRÁVNY ÚDAJ!">
      <formula>NOT(ISERROR(SEARCH("NESPRÁVNY ÚDAJ!",B13)))</formula>
    </cfRule>
  </conditionalFormatting>
  <conditionalFormatting sqref="B15">
    <cfRule type="containsText" dxfId="6" priority="9" operator="containsText" text="nie je relevantné">
      <formula>NOT(ISERROR(SEARCH("nie je relevantné",B15)))</formula>
    </cfRule>
  </conditionalFormatting>
  <conditionalFormatting sqref="B23 B25">
    <cfRule type="containsText" dxfId="5" priority="8" operator="containsText" text="NESPRÁVNE DNI">
      <formula>NOT(ISERROR(SEARCH("NESPRÁVNE DNI",B23)))</formula>
    </cfRule>
  </conditionalFormatting>
  <conditionalFormatting sqref="B25">
    <cfRule type="containsText" dxfId="4" priority="6" operator="containsText" text="NESPRÁVNE ÚDAJE">
      <formula>NOT(ISERROR(SEARCH("NESPRÁVNE ÚDAJE",B25)))</formula>
    </cfRule>
  </conditionalFormatting>
  <conditionalFormatting sqref="B29">
    <cfRule type="containsText" dxfId="3" priority="4" operator="containsText" text="*-">
      <formula>NOT(ISERROR(SEARCH("*-",B29)))</formula>
    </cfRule>
  </conditionalFormatting>
  <conditionalFormatting sqref="B31">
    <cfRule type="containsText" dxfId="2" priority="2" operator="containsText" text="ZELENÉ CESTOVNÉ">
      <formula>NOT(ISERROR(SEARCH("ZELENÉ CESTOVNÉ",B31)))</formula>
    </cfRule>
  </conditionalFormatting>
  <conditionalFormatting sqref="B31">
    <cfRule type="containsText" dxfId="1" priority="3" operator="containsText" text="NESPRÁVNE DNI">
      <formula>NOT(ISERROR(SEARCH("NESPRÁVNE DNI",B31)))</formula>
    </cfRule>
  </conditionalFormatting>
  <conditionalFormatting sqref="B31">
    <cfRule type="containsText" dxfId="0" priority="1" operator="containsText" text="NESPRÁVNE ÚDAJE">
      <formula>NOT(ISERROR(SEARCH("NESPRÁVNE ÚDAJE",B31)))</formula>
    </cfRule>
  </conditionalFormatting>
  <dataValidations count="7">
    <dataValidation type="list" allowBlank="1" showInputMessage="1" showErrorMessage="1" sqref="B3" xr:uid="{00000000-0002-0000-0000-000000000000}">
      <formula1>$B$39:$B$45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7 B19" xr:uid="{00000000-0002-0000-0000-000002000000}">
      <formula1>44440</formula1>
      <formula2>46752</formula2>
    </dataValidation>
    <dataValidation type="list" allowBlank="1" showInputMessage="1" showErrorMessage="1" sqref="B11" xr:uid="{00000000-0002-0000-0000-000003000000}">
      <formula1>$B$53:$B$85</formula1>
    </dataValidation>
    <dataValidation type="list" allowBlank="1" showInputMessage="1" showErrorMessage="1" sqref="B9" xr:uid="{00000000-0002-0000-0000-000004000000}">
      <formula1>$B$50:$B$51</formula1>
    </dataValidation>
    <dataValidation type="list" allowBlank="1" showInputMessage="1" showErrorMessage="1" sqref="B5" xr:uid="{00000000-0002-0000-0000-000005000000}">
      <formula1>$B$47:$B$48</formula1>
    </dataValidation>
    <dataValidation type="list" allowBlank="1" showInputMessage="1" showErrorMessage="1" sqref="B27" xr:uid="{A1F890CA-D219-4920-9236-A9BD78519150}">
      <formula1>$B$87:$B$88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 Staník</cp:lastModifiedBy>
  <dcterms:created xsi:type="dcterms:W3CDTF">2021-10-01T12:05:44Z</dcterms:created>
  <dcterms:modified xsi:type="dcterms:W3CDTF">2023-08-30T10:35:13Z</dcterms:modified>
</cp:coreProperties>
</file>